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defaultThemeVersion="124226"/>
  <mc:AlternateContent xmlns:mc="http://schemas.openxmlformats.org/markup-compatibility/2006">
    <mc:Choice Requires="x15">
      <x15ac:absPath xmlns:x15ac="http://schemas.microsoft.com/office/spreadsheetml/2010/11/ac" url="U:\! Investice\! P500\Podklady na soutěž\"/>
    </mc:Choice>
  </mc:AlternateContent>
  <xr:revisionPtr revIDLastSave="0" documentId="8_{E9E65B12-7F10-40AB-99F5-436F441EE811}" xr6:coauthVersionLast="45" xr6:coauthVersionMax="45" xr10:uidLastSave="{00000000-0000-0000-0000-000000000000}"/>
  <bookViews>
    <workbookView xWindow="19980" yWindow="675" windowWidth="21600" windowHeight="11385" xr2:uid="{00000000-000D-0000-FFFF-FFFF00000000}"/>
  </bookViews>
  <sheets>
    <sheet name="Požadavky na výkon a funkci P+R" sheetId="5" r:id="rId1"/>
    <sheet name="SO 98-98" sheetId="6" r:id="rId2"/>
  </sheets>
  <definedNames>
    <definedName name="_xlnm.Print_Titles" localSheetId="0">'Požadavky na výkon a funkci P+R'!$3:$3</definedName>
    <definedName name="_xlnm.Print_Area" localSheetId="0">'Požadavky na výkon a funkci P+R'!$A$2:$E$14</definedName>
    <definedName name="_xlnm.Print_Area" localSheetId="1">'SO 98-98'!$B$1:$L$36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K4" authorId="0" shapeId="0" xr:uid="{00000000-0006-0000-0100-000001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100-000002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100-000003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xr:uid="{00000000-0006-0000-0100-000004000000}">
      <text>
        <r>
          <rPr>
            <b/>
            <i/>
            <u/>
            <sz val="10"/>
            <color indexed="81"/>
            <rFont val="Arial"/>
            <family val="2"/>
            <charset val="238"/>
          </rPr>
          <t>Povinná položka</t>
        </r>
        <r>
          <rPr>
            <sz val="10"/>
            <color indexed="81"/>
            <rFont val="Arial"/>
            <family val="2"/>
            <charset val="238"/>
          </rPr>
          <t xml:space="preserve">
</t>
        </r>
      </text>
    </comment>
    <comment ref="F15" authorId="0" shapeId="0" xr:uid="{00000000-0006-0000-0100-000005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xr:uid="{00000000-0006-0000-0100-00000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100-00000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100-000008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100-000009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100-00000A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100-00000B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100-00000C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100-00000D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100-00000E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100-00000F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1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1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xr:uid="{00000000-0006-0000-0100-000012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xr:uid="{00000000-0006-0000-0100-000013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xr:uid="{00000000-0006-0000-0100-000014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xr:uid="{00000000-0006-0000-0100-000015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<sst xmlns="http://schemas.openxmlformats.org/spreadsheetml/2006/main" count="128" uniqueCount="91">
  <si>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</si>
  <si>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</si>
  <si>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</si>
  <si>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</si>
  <si>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</si>
  <si>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</si>
  <si>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</si>
  <si>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</si>
  <si>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SOPS/PR/2018/06/01</t>
  </si>
  <si>
    <t>SOUPIS PRACÍ / ROZPOČET</t>
  </si>
  <si>
    <t>SO 98-98</t>
  </si>
  <si>
    <t>Stavba:</t>
  </si>
  <si>
    <t>CELKEM:</t>
  </si>
  <si>
    <t>SO/PS:</t>
  </si>
  <si>
    <t>Všeobecný objekt</t>
  </si>
  <si>
    <t>Kategorie monitoringu:</t>
  </si>
  <si>
    <t/>
  </si>
  <si>
    <t>Klasifikace SO/PS:</t>
  </si>
  <si>
    <t>Stupeň dokumentace:</t>
  </si>
  <si>
    <t>Stádium 2</t>
  </si>
  <si>
    <t>Dokumentace pro územní rozhodnutí (DUR)</t>
  </si>
  <si>
    <t>ISPROFIN:</t>
  </si>
  <si>
    <t>Majetek:</t>
  </si>
  <si>
    <t>SŽ</t>
  </si>
  <si>
    <t>Označení (S-kód):</t>
  </si>
  <si>
    <t>Zahájení realizace SO/PS:</t>
  </si>
  <si>
    <t>Zpracovatel:</t>
  </si>
  <si>
    <t>Cenová úroveň:</t>
  </si>
  <si>
    <t>Ukončení realizace SO/PS.</t>
  </si>
  <si>
    <t>Obchodní název firmy/společnosti, v případě fyzické osoby podnikající  IČO</t>
  </si>
  <si>
    <t>Titul Jméno Příjmení</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</si>
  <si>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</si>
  <si>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</si>
  <si>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</si>
  <si>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</si>
  <si>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</si>
  <si>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</si>
  <si>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</si>
  <si>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</si>
  <si>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</si>
  <si>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</si>
  <si>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</si>
  <si>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</si>
  <si>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</si>
  <si>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</si>
  <si>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</si>
  <si>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</si>
  <si>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</si>
  <si>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</si>
  <si>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</si>
  <si>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</si>
  <si>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</si>
  <si>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</si>
  <si>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</si>
  <si>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</si>
  <si>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</si>
  <si>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</si>
  <si>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</si>
  <si>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</si>
  <si>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</si>
  <si>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</si>
  <si>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</si>
  <si>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</si>
  <si>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</si>
  <si>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</si>
  <si>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</si>
  <si>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</si>
  <si>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</si>
  <si>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</si>
  <si>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</si>
  <si>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</si>
  <si>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</si>
  <si>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</si>
  <si>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</si>
  <si>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</si>
  <si>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</si>
  <si>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</si>
  <si>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PS 01-01-31</t>
  </si>
  <si>
    <t>SO 01-86-01</t>
  </si>
  <si>
    <t>PS 02-01-31</t>
  </si>
  <si>
    <t>SO 02-86-01</t>
  </si>
  <si>
    <t>Doplnění závor na přejezdech v km 127,065 (P3096) a v km 129,604 (P3099) trati Jaroměř - Liberec</t>
  </si>
  <si>
    <t>Stavba 4:</t>
  </si>
  <si>
    <t>Zabezpečovací zařízení (PZS) železniční přejezd v km 127,065 (P3096)</t>
  </si>
  <si>
    <t>Položka obsahuje montáž doplňkové technologie vnitřního a venkovního zařízení PZS přejezdu P3096 včetně potřebného pomocného materiálu, softwarového vybavení, pořízení a montáž výstražníků a závor a související nutné kabelizace včetně pomocného materiálu a jeho dopravu. V rámci tohoto PS bude zpracována a schválena nová tabulka přejezdu a všech přejezdů ve vazbě, bude provedeno úplné přezkoušení nového PZS včetně vazeb a jeho uvedení do provozu. Součástí tohoto PS budou rovněž demontáže veškerých zbytných vnitřních i venkovních prvků. PS bude realizován dle závazných norem a směrnic. Pro zjišťování volnosti kolejových úseků budou využity stávající počítače náprav, které budou případně posunuty včetně související kabelizace. Budou použity výstražníky s LED technologií. Před výstražníky a za pohony závor bude rovná plocha pro bezpečné provádění údržby. PZS bude vybaveno informačním zařízením pro nevidomé, stavovou a měřící diagnostikou s online přenosem informací do stávajícího diagnostického serveru SSZT. Položka obsahuje poměrnou část obnovy technologických počítačů CPA, CPB, CPN a diagnostického počítače v ŽST Turnov a úpravu softwaru zadávacího, technologického a diagnostického PC v ŽST Turnov.</t>
  </si>
  <si>
    <t>Přípojka napájení NN železniční přejezd v km 127,065 (P3096)</t>
  </si>
  <si>
    <t>Prověření stavající přípojky NN pro PZZ P3096 z hlediska požadovaného příkonu, který vyplyne z energetické bilance nového technologického zařízení PZZ. Pokud stávající přípojka nevyhoví, provést návrh nové dostatečně dimenzované přípojky nn, včetně úpravy stávajícího odběrného místa. Návrh napájení PZS musí splňovat podmínky ČSN 37 6605 ed.2, ČSN 34 2650 ed.2 a současně splňovat ustanovení předpisu SŽDC E8 - Předpis pro provoz zařízení energetického napájení zabezpečovacích zařízení, v platném znění.</t>
  </si>
  <si>
    <t>Zabezpečovací zařízení (PZS) železniční přejezd v km 129,604 (P3099)</t>
  </si>
  <si>
    <t>Položka obsahuje montáž doplňkové technologie vnitřního a venkovního zařízení PZS přejezdu P3099 včetně potřebného pomocného materiálu, softwarového vybavení, pořízení a montáž výstražníků a závor a související nutné kabelizace včetně pomocného materiálu a jeho dopravu. V rámci tohoto PS bude zpracována a schválena nová tabulka přejezdu a všech přejezdů ve vazbě, bude provedeno úplné přezkoušení nového PZS včetně vazeb a jeho uvedení do provozu. Součástí tohoto PS budou rovněž demontáže veškerých zbytných vnitřních i venkovních prvků. PS bude realizován dle závazných norem a směrnic. Pro zjišťování volnosti kolejových úseků budou využity stávající počítače náprav, které budou případně posunuty včetně související kabelizace. Budou použity výstražníky s LED technologií. Před výstražníky a za pohony závor bude rovná plocha pro bezpečné provádění údržby. PZS bude vybaveno informačním zařízením pro nevidomé, stavovou a měřící diagnostikou s online přenosem informací do stávajícího diagnostického serveru SSZT. Položka obsahuje poměrnou část obnovy technologických počítačů CPA, CPB, CPN a diagnostického počítače v ŽST Turnov a úpravu softwaru zadávacího, technologického a diagnostického PC v ŽST Turnov.</t>
  </si>
  <si>
    <t>Přípojka napájení NN  železniční přejezd v km 129,604 (P3099)</t>
  </si>
  <si>
    <t>Prověření stavající přípojky NN pro PZZ P3099 z hlediska požadovaného příkonu, který vyplyne z energetické bilance nového technologického zařízení PZZ. Pokud stávající přípojka nevyhoví, provést návrh nové dostatečně dimenzované přípojky nn, včetně úpravy stávajícího odběrného místa. Návrh napájení PZS musí splňovat podmínky ČSN 37 6605 ed.2, ČSN 34 2650 ed.2 a současně splňovat ustanovení předpisu SŽDC E8 - Předpis pro provoz zařízení energetického napájení zabezpečovacích zařízení, v platném znění.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</si>
</sst>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58">
    <xf numFmtId="0" fontId="0" fillId="0" borderId="0" xfId="0"/>
    <xf numFmtId="0" fontId="4" fillId="3" borderId="15" xfId="1" applyFont="1" applyFill="1" applyBorder="1" applyAlignment="1">
      <alignment vertical="center"/>
    </xf>
    <xf numFmtId="165" fontId="4" fillId="3" borderId="16" xfId="1" applyNumberFormat="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1" xfId="1" applyFont="1" applyFill="1" applyBorder="1" applyAlignment="1">
      <alignment horizontal="center" vertical="center"/>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5" fillId="0" borderId="24" xfId="1" applyFont="1" applyFill="1" applyBorder="1" applyAlignment="1">
      <alignment horizontal="center" vertical="top"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4" fontId="5" fillId="0" borderId="27" xfId="1" applyNumberFormat="1" applyFont="1" applyFill="1" applyBorder="1" applyAlignment="1">
      <alignment horizontal="right" vertical="center"/>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7" fillId="0" borderId="29" xfId="1" applyFont="1" applyFill="1" applyBorder="1" applyAlignment="1">
      <alignment horizontal="left" vertical="center" wrapText="1"/>
    </xf>
    <xf numFmtId="0" fontId="7" fillId="0" borderId="30" xfId="1" applyNumberFormat="1" applyFont="1" applyFill="1" applyBorder="1" applyAlignment="1">
      <alignment horizontal="left" vertical="center" wrapText="1"/>
    </xf>
    <xf numFmtId="0" fontId="1" fillId="0" borderId="30" xfId="1" applyFont="1" applyFill="1" applyBorder="1" applyAlignment="1">
      <alignment horizontal="left" vertical="center" wrapText="1"/>
    </xf>
    <xf numFmtId="0" fontId="1" fillId="0" borderId="31" xfId="1" applyFill="1" applyBorder="1" applyAlignment="1">
      <alignment horizontal="left" vertical="center" wrapText="1"/>
    </xf>
    <xf numFmtId="4" fontId="5" fillId="0" borderId="32" xfId="1" applyNumberFormat="1" applyFont="1" applyFill="1" applyBorder="1" applyAlignment="1">
      <alignment horizontal="right" vertical="center"/>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0" fontId="10" fillId="0" borderId="34" xfId="1" applyFont="1" applyFill="1" applyBorder="1" applyAlignment="1" applyProtection="1">
      <alignment vertical="center" wrapText="1"/>
      <protection hidden="1"/>
    </xf>
    <xf numFmtId="0" fontId="10" fillId="0" borderId="6" xfId="1" applyFont="1" applyFill="1" applyBorder="1" applyAlignment="1" applyProtection="1">
      <alignment vertical="center" wrapText="1"/>
      <protection hidden="1"/>
    </xf>
    <xf numFmtId="49" fontId="10" fillId="0" borderId="35" xfId="1" applyNumberFormat="1" applyFont="1" applyFill="1" applyBorder="1" applyAlignment="1" applyProtection="1">
      <alignment vertical="center"/>
      <protection hidden="1"/>
    </xf>
    <xf numFmtId="0" fontId="10" fillId="0" borderId="9" xfId="1" applyNumberFormat="1" applyFont="1" applyFill="1" applyBorder="1" applyAlignment="1" applyProtection="1">
      <alignment vertical="center"/>
      <protection hidden="1"/>
    </xf>
    <xf numFmtId="49" fontId="10" fillId="0" borderId="36" xfId="1" applyNumberFormat="1" applyFont="1" applyFill="1" applyBorder="1" applyAlignment="1" applyProtection="1">
      <alignment horizontal="right" vertical="center"/>
      <protection hidden="1"/>
    </xf>
    <xf numFmtId="0" fontId="11" fillId="0" borderId="0" xfId="1" applyFont="1" applyAlignment="1" applyProtection="1">
      <alignment vertical="center" wrapText="1"/>
      <protection hidden="1"/>
    </xf>
    <xf numFmtId="49" fontId="12" fillId="0" borderId="38" xfId="1" applyNumberFormat="1" applyFont="1" applyFill="1" applyBorder="1" applyAlignment="1" applyProtection="1">
      <alignment horizontal="left" vertical="top"/>
    </xf>
    <xf numFmtId="49" fontId="12" fillId="0" borderId="38" xfId="1" applyNumberFormat="1" applyFont="1" applyFill="1" applyBorder="1" applyAlignment="1" applyProtection="1">
      <alignment vertical="top" wrapText="1"/>
    </xf>
    <xf numFmtId="49" fontId="12" fillId="0" borderId="38" xfId="1" applyNumberFormat="1" applyFont="1" applyFill="1" applyBorder="1" applyAlignment="1" applyProtection="1">
      <alignment vertical="top" wrapText="1"/>
      <protection hidden="1"/>
    </xf>
    <xf numFmtId="49" fontId="12" fillId="0" borderId="39" xfId="1" applyNumberFormat="1" applyFont="1" applyFill="1" applyBorder="1" applyAlignment="1" applyProtection="1">
      <alignment vertical="top" wrapText="1"/>
      <protection hidden="1"/>
    </xf>
    <xf numFmtId="0" fontId="14" fillId="0" borderId="12" xfId="1" applyFont="1" applyFill="1" applyBorder="1" applyAlignment="1" applyProtection="1">
      <alignment vertical="top"/>
      <protection hidden="1"/>
    </xf>
    <xf numFmtId="0" fontId="14" fillId="0" borderId="3" xfId="1" applyFont="1" applyFill="1" applyBorder="1" applyAlignment="1" applyProtection="1">
      <alignment vertical="top"/>
      <protection hidden="1"/>
    </xf>
    <xf numFmtId="49" fontId="16" fillId="0" borderId="3" xfId="1" applyNumberFormat="1" applyFont="1" applyFill="1" applyBorder="1" applyAlignment="1" applyProtection="1">
      <alignment vertical="top" wrapText="1"/>
      <protection locked="0"/>
    </xf>
    <xf numFmtId="49" fontId="14" fillId="0" borderId="3" xfId="1" applyNumberFormat="1" applyFont="1" applyFill="1" applyBorder="1" applyAlignment="1" applyProtection="1">
      <alignment vertical="top"/>
      <protection hidden="1"/>
    </xf>
    <xf numFmtId="49" fontId="14" fillId="0" borderId="40" xfId="1" applyNumberFormat="1" applyFont="1" applyFill="1" applyBorder="1" applyAlignment="1" applyProtection="1">
      <alignment vertical="top"/>
      <protection hidden="1"/>
    </xf>
    <xf numFmtId="0" fontId="17" fillId="4" borderId="41" xfId="1" applyFont="1" applyFill="1" applyBorder="1" applyAlignment="1" applyProtection="1">
      <alignment vertical="center"/>
      <protection hidden="1"/>
    </xf>
    <xf numFmtId="0" fontId="17" fillId="5" borderId="9" xfId="1" applyFont="1" applyFill="1" applyBorder="1" applyAlignment="1" applyProtection="1">
      <alignment vertical="center"/>
      <protection hidden="1"/>
    </xf>
    <xf numFmtId="49" fontId="19" fillId="0" borderId="3" xfId="1" applyNumberFormat="1" applyFont="1" applyFill="1" applyBorder="1" applyAlignment="1" applyProtection="1">
      <alignment vertical="center" wrapText="1"/>
      <protection locked="0"/>
    </xf>
    <xf numFmtId="0" fontId="20" fillId="0" borderId="3" xfId="1" applyNumberFormat="1" applyFont="1" applyFill="1" applyBorder="1" applyAlignment="1" applyProtection="1">
      <alignment vertical="center" wrapText="1"/>
      <protection hidden="1"/>
    </xf>
    <xf numFmtId="49" fontId="20" fillId="0" borderId="3" xfId="1" applyNumberFormat="1" applyFont="1" applyFill="1" applyBorder="1" applyAlignment="1" applyProtection="1">
      <alignment vertical="center" wrapText="1"/>
      <protection locked="0"/>
    </xf>
    <xf numFmtId="49" fontId="20" fillId="0" borderId="2" xfId="1" applyNumberFormat="1" applyFont="1" applyFill="1" applyBorder="1" applyAlignment="1" applyProtection="1">
      <alignment vertical="center" wrapText="1"/>
      <protection locked="0"/>
    </xf>
    <xf numFmtId="0" fontId="19" fillId="0" borderId="45" xfId="1" applyFont="1" applyFill="1" applyBorder="1" applyAlignment="1" applyProtection="1">
      <alignment vertical="center"/>
      <protection locked="0"/>
    </xf>
    <xf numFmtId="0" fontId="19" fillId="0" borderId="7" xfId="1" applyFont="1" applyFill="1" applyBorder="1" applyAlignment="1" applyProtection="1">
      <alignment horizontal="left" vertical="center"/>
      <protection locked="0"/>
    </xf>
    <xf numFmtId="0" fontId="18" fillId="0" borderId="12" xfId="1" applyFont="1" applyFill="1" applyBorder="1" applyAlignment="1" applyProtection="1">
      <alignment vertical="center"/>
      <protection hidden="1"/>
    </xf>
    <xf numFmtId="0" fontId="18" fillId="0" borderId="3" xfId="1" applyFont="1" applyFill="1" applyBorder="1" applyAlignment="1" applyProtection="1">
      <alignment vertical="center"/>
      <protection hidden="1"/>
    </xf>
    <xf numFmtId="49" fontId="19" fillId="0" borderId="3" xfId="1" applyNumberFormat="1" applyFont="1" applyFill="1" applyBorder="1" applyAlignment="1" applyProtection="1">
      <alignment vertical="center"/>
      <protection locked="0"/>
    </xf>
    <xf numFmtId="0" fontId="20" fillId="0" borderId="47" xfId="1" applyFont="1" applyFill="1" applyBorder="1" applyAlignment="1" applyProtection="1">
      <alignment vertical="center"/>
      <protection locked="0"/>
    </xf>
    <xf numFmtId="0" fontId="22" fillId="0" borderId="0" xfId="1" applyFont="1" applyAlignment="1">
      <alignment horizontal="center"/>
    </xf>
    <xf numFmtId="166" fontId="19" fillId="0" borderId="48"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0" fontId="20" fillId="0" borderId="47" xfId="1" applyNumberFormat="1" applyFont="1" applyFill="1" applyBorder="1" applyAlignment="1" applyProtection="1">
      <alignment vertical="center"/>
      <protection locked="0"/>
    </xf>
    <xf numFmtId="0" fontId="23" fillId="0" borderId="0" xfId="1" applyFont="1" applyAlignment="1">
      <alignment horizontal="center"/>
    </xf>
    <xf numFmtId="166" fontId="19" fillId="0" borderId="51" xfId="1" applyNumberFormat="1" applyFont="1" applyFill="1" applyBorder="1" applyAlignment="1" applyProtection="1">
      <alignment horizontal="left" vertical="center"/>
      <protection locked="0"/>
    </xf>
    <xf numFmtId="166" fontId="24" fillId="0" borderId="52" xfId="1" applyNumberFormat="1" applyFont="1" applyFill="1" applyBorder="1" applyAlignment="1" applyProtection="1">
      <alignment horizontal="left" vertical="center" wrapText="1"/>
      <protection locked="0"/>
    </xf>
    <xf numFmtId="14" fontId="19" fillId="0" borderId="53" xfId="1" applyNumberFormat="1" applyFont="1" applyFill="1" applyBorder="1" applyAlignment="1" applyProtection="1">
      <alignment vertical="center"/>
      <protection locked="0"/>
    </xf>
    <xf numFmtId="14" fontId="20" fillId="0" borderId="54" xfId="1" applyNumberFormat="1" applyFont="1" applyFill="1" applyBorder="1" applyAlignment="1" applyProtection="1">
      <alignment vertical="center"/>
      <protection locked="0"/>
    </xf>
    <xf numFmtId="0" fontId="25" fillId="7" borderId="56" xfId="1" applyFont="1" applyFill="1" applyBorder="1" applyAlignment="1" applyProtection="1">
      <alignment horizontal="right" vertical="center"/>
      <protection hidden="1"/>
    </xf>
    <xf numFmtId="3" fontId="25" fillId="7" borderId="57" xfId="1" applyNumberFormat="1" applyFont="1" applyFill="1" applyBorder="1" applyAlignment="1" applyProtection="1">
      <alignment horizontal="left" vertical="center"/>
      <protection hidden="1"/>
    </xf>
    <xf numFmtId="0" fontId="26" fillId="7" borderId="60" xfId="1" applyFont="1" applyFill="1" applyBorder="1" applyAlignment="1" applyProtection="1">
      <alignment horizontal="center" vertical="center"/>
      <protection hidden="1"/>
    </xf>
    <xf numFmtId="0" fontId="26" fillId="7" borderId="61"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62"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63"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4" xfId="1" applyFont="1" applyFill="1" applyBorder="1" applyAlignment="1" applyProtection="1">
      <alignment horizontal="center" vertical="center"/>
    </xf>
    <xf numFmtId="49" fontId="8" fillId="0" borderId="65" xfId="1" applyNumberFormat="1" applyFont="1" applyFill="1" applyBorder="1" applyAlignment="1" applyProtection="1">
      <alignment horizontal="center" vertical="center"/>
      <protection locked="0"/>
    </xf>
    <xf numFmtId="0" fontId="8" fillId="2" borderId="65" xfId="1" applyFont="1" applyFill="1" applyBorder="1" applyAlignment="1" applyProtection="1">
      <alignment horizontal="center" vertical="center"/>
      <protection locked="0"/>
    </xf>
    <xf numFmtId="0" fontId="8" fillId="0" borderId="65" xfId="1" applyFont="1" applyFill="1" applyBorder="1" applyAlignment="1" applyProtection="1">
      <alignment horizontal="center" vertical="center"/>
      <protection locked="0"/>
    </xf>
    <xf numFmtId="0" fontId="27" fillId="0" borderId="65" xfId="3" applyNumberFormat="1" applyFont="1" applyFill="1" applyBorder="1" applyAlignment="1" applyProtection="1">
      <alignment horizontal="left" vertical="center" wrapText="1"/>
      <protection locked="0"/>
    </xf>
    <xf numFmtId="167" fontId="8" fillId="0" borderId="65" xfId="1" applyNumberFormat="1" applyFont="1" applyFill="1" applyBorder="1" applyAlignment="1" applyProtection="1">
      <alignment horizontal="center" vertical="center"/>
      <protection locked="0"/>
    </xf>
    <xf numFmtId="2" fontId="8" fillId="0" borderId="65" xfId="1" applyNumberFormat="1" applyFont="1" applyFill="1" applyBorder="1" applyAlignment="1" applyProtection="1">
      <alignment horizontal="center" vertical="center"/>
      <protection locked="0"/>
    </xf>
    <xf numFmtId="4" fontId="28" fillId="0" borderId="65" xfId="3" applyNumberFormat="1" applyFont="1" applyFill="1" applyBorder="1" applyAlignment="1" applyProtection="1">
      <alignment horizontal="center" vertical="center"/>
      <protection locked="0"/>
    </xf>
    <xf numFmtId="165" fontId="28" fillId="0" borderId="66"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7"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8" xfId="1" applyFont="1" applyBorder="1" applyAlignment="1" applyProtection="1">
      <alignment vertical="center"/>
      <protection locked="0"/>
    </xf>
    <xf numFmtId="0" fontId="8" fillId="0" borderId="69" xfId="1" applyFont="1" applyBorder="1" applyAlignment="1" applyProtection="1">
      <alignment vertical="center"/>
      <protection locked="0"/>
    </xf>
    <xf numFmtId="0" fontId="27" fillId="0" borderId="60" xfId="3" applyNumberFormat="1" applyFont="1" applyFill="1" applyBorder="1" applyAlignment="1" applyProtection="1">
      <alignment horizontal="left" vertical="center" wrapText="1" shrinkToFit="1"/>
      <protection locked="0"/>
    </xf>
    <xf numFmtId="0" fontId="8" fillId="0" borderId="69" xfId="1" applyFont="1" applyBorder="1" applyAlignment="1" applyProtection="1">
      <alignment horizontal="center" vertical="center"/>
      <protection locked="0"/>
    </xf>
    <xf numFmtId="0" fontId="8" fillId="0" borderId="70" xfId="1" applyFont="1" applyBorder="1" applyAlignment="1" applyProtection="1">
      <alignment horizontal="center" vertical="center"/>
      <protection locked="0"/>
    </xf>
    <xf numFmtId="0" fontId="8" fillId="2" borderId="64"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62"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63"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6"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13" fillId="0" borderId="38" xfId="1" applyNumberFormat="1" applyFont="1" applyFill="1" applyBorder="1" applyAlignment="1" applyProtection="1">
      <alignment vertical="top" wrapText="1"/>
      <protection locked="0"/>
    </xf>
    <xf numFmtId="0" fontId="7" fillId="0" borderId="25" xfId="0" applyFont="1" applyFill="1" applyBorder="1" applyAlignment="1">
      <alignment horizontal="left" vertical="center" wrapText="1"/>
    </xf>
    <xf numFmtId="0" fontId="7" fillId="0" borderId="26" xfId="0" applyNumberFormat="1" applyFont="1" applyFill="1" applyBorder="1" applyAlignment="1">
      <alignment horizontal="left" vertical="center" wrapText="1"/>
    </xf>
    <xf numFmtId="0" fontId="0" fillId="0" borderId="26" xfId="0" applyFont="1" applyFill="1" applyBorder="1" applyAlignment="1">
      <alignment horizontal="left" vertical="center" wrapText="1"/>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33" xfId="1" applyFont="1" applyFill="1" applyBorder="1" applyAlignment="1" applyProtection="1">
      <alignment horizontal="left" vertical="top" wrapText="1"/>
      <protection hidden="1"/>
    </xf>
    <xf numFmtId="0" fontId="9" fillId="0" borderId="34" xfId="1" applyFont="1" applyFill="1" applyBorder="1" applyAlignment="1" applyProtection="1">
      <alignment horizontal="left" vertical="top" wrapText="1"/>
      <protection hidden="1"/>
    </xf>
    <xf numFmtId="0" fontId="12" fillId="0" borderId="37" xfId="1" applyFont="1" applyFill="1" applyBorder="1" applyAlignment="1" applyProtection="1">
      <alignment horizontal="left" vertical="top"/>
    </xf>
    <xf numFmtId="0" fontId="12" fillId="0" borderId="38"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protection hidden="1"/>
    </xf>
    <xf numFmtId="0" fontId="12" fillId="3" borderId="11" xfId="1" applyFont="1" applyFill="1" applyBorder="1" applyAlignment="1" applyProtection="1">
      <alignment horizontal="center" vertical="center" wrapText="1"/>
      <protection hidden="1"/>
    </xf>
    <xf numFmtId="7" fontId="12" fillId="3" borderId="9" xfId="1" applyNumberFormat="1" applyFont="1" applyFill="1" applyBorder="1" applyAlignment="1" applyProtection="1">
      <alignment horizontal="right" vertical="center"/>
      <protection hidden="1"/>
    </xf>
    <xf numFmtId="7" fontId="12" fillId="3" borderId="36" xfId="1" applyNumberFormat="1" applyFont="1" applyFill="1" applyBorder="1" applyAlignment="1" applyProtection="1">
      <alignment horizontal="right" vertical="center"/>
      <protection hidden="1"/>
    </xf>
    <xf numFmtId="49" fontId="15" fillId="0" borderId="3" xfId="1" applyNumberFormat="1" applyFont="1" applyFill="1" applyBorder="1" applyAlignment="1" applyProtection="1">
      <alignment horizontal="left" vertical="top"/>
      <protection locked="0"/>
    </xf>
    <xf numFmtId="0" fontId="17" fillId="6" borderId="42" xfId="1" applyFont="1" applyFill="1" applyBorder="1" applyAlignment="1" applyProtection="1">
      <alignment horizontal="center" vertical="center"/>
      <protection hidden="1"/>
    </xf>
    <xf numFmtId="0" fontId="17" fillId="6" borderId="36" xfId="1" applyFont="1" applyFill="1" applyBorder="1" applyAlignment="1" applyProtection="1">
      <alignment horizontal="center" vertical="center"/>
      <protection hidden="1"/>
    </xf>
    <xf numFmtId="0" fontId="18" fillId="0" borderId="12" xfId="1" applyFont="1" applyFill="1" applyBorder="1" applyAlignment="1" applyProtection="1">
      <alignment horizontal="left" vertical="center"/>
      <protection hidden="1"/>
    </xf>
    <xf numFmtId="0" fontId="18" fillId="0" borderId="3" xfId="1" applyFont="1" applyFill="1" applyBorder="1" applyAlignment="1" applyProtection="1">
      <alignment horizontal="left" vertical="center"/>
      <protection hidden="1"/>
    </xf>
    <xf numFmtId="0" fontId="18" fillId="0" borderId="43" xfId="1" applyFont="1" applyFill="1" applyBorder="1" applyAlignment="1" applyProtection="1">
      <alignment horizontal="left" vertical="center"/>
      <protection hidden="1"/>
    </xf>
    <xf numFmtId="0" fontId="18" fillId="0" borderId="44" xfId="1" applyFont="1" applyFill="1" applyBorder="1" applyAlignment="1" applyProtection="1">
      <alignment horizontal="left" vertical="center"/>
      <protection hidden="1"/>
    </xf>
    <xf numFmtId="0" fontId="18" fillId="0" borderId="34" xfId="1" applyFont="1" applyFill="1" applyBorder="1" applyAlignment="1" applyProtection="1">
      <alignment horizontal="left" vertical="center"/>
      <protection hidden="1"/>
    </xf>
    <xf numFmtId="0" fontId="20" fillId="0" borderId="3" xfId="1" applyNumberFormat="1" applyFont="1" applyFill="1" applyBorder="1" applyAlignment="1" applyProtection="1">
      <alignment horizontal="left" vertical="center" wrapText="1"/>
      <protection hidden="1"/>
    </xf>
    <xf numFmtId="0" fontId="20" fillId="0" borderId="2" xfId="1" applyNumberFormat="1" applyFont="1" applyFill="1" applyBorder="1" applyAlignment="1" applyProtection="1">
      <alignment horizontal="left" vertical="center" wrapText="1"/>
      <protection hidden="1"/>
    </xf>
    <xf numFmtId="0" fontId="18" fillId="0" borderId="46" xfId="1" applyFont="1" applyFill="1" applyBorder="1" applyAlignment="1" applyProtection="1">
      <alignment horizontal="left" vertical="center"/>
      <protection hidden="1"/>
    </xf>
    <xf numFmtId="49" fontId="21" fillId="0" borderId="3" xfId="1" applyNumberFormat="1" applyFont="1" applyFill="1" applyBorder="1" applyAlignment="1" applyProtection="1">
      <alignment horizontal="left" vertical="center"/>
      <protection hidden="1"/>
    </xf>
    <xf numFmtId="49" fontId="21" fillId="0" borderId="2" xfId="1" applyNumberFormat="1" applyFont="1" applyFill="1" applyBorder="1" applyAlignment="1" applyProtection="1">
      <alignment horizontal="left" vertical="center"/>
      <protection hidden="1"/>
    </xf>
    <xf numFmtId="0" fontId="18" fillId="0" borderId="37" xfId="1" applyFont="1" applyFill="1" applyBorder="1" applyAlignment="1" applyProtection="1">
      <alignment horizontal="left" vertical="center"/>
      <protection hidden="1"/>
    </xf>
    <xf numFmtId="0" fontId="18" fillId="0" borderId="38" xfId="1" applyFont="1" applyFill="1" applyBorder="1" applyAlignment="1" applyProtection="1">
      <alignment horizontal="left" vertical="center"/>
      <protection hidden="1"/>
    </xf>
    <xf numFmtId="166" fontId="20" fillId="0" borderId="49" xfId="1" applyNumberFormat="1" applyFont="1" applyFill="1" applyBorder="1" applyAlignment="1" applyProtection="1">
      <alignment horizontal="left" vertical="center"/>
      <protection hidden="1"/>
    </xf>
    <xf numFmtId="166" fontId="20" fillId="0" borderId="38" xfId="1" applyNumberFormat="1" applyFont="1" applyFill="1" applyBorder="1" applyAlignment="1" applyProtection="1">
      <alignment horizontal="left" vertical="center"/>
      <protection hidden="1"/>
    </xf>
    <xf numFmtId="166" fontId="20" fillId="0" borderId="48" xfId="1" applyNumberFormat="1" applyFont="1" applyFill="1" applyBorder="1" applyAlignment="1" applyProtection="1">
      <alignment horizontal="left" vertical="center"/>
      <protection hidden="1"/>
    </xf>
    <xf numFmtId="0" fontId="18" fillId="0" borderId="50" xfId="1" applyFont="1" applyFill="1" applyBorder="1" applyAlignment="1" applyProtection="1">
      <alignment horizontal="left" vertical="center"/>
      <protection hidden="1"/>
    </xf>
    <xf numFmtId="0" fontId="18" fillId="0" borderId="8" xfId="1" applyFont="1" applyFill="1" applyBorder="1" applyAlignment="1" applyProtection="1">
      <alignment horizontal="left" vertical="center"/>
      <protection hidden="1"/>
    </xf>
    <xf numFmtId="0" fontId="18" fillId="0" borderId="0" xfId="1" applyFont="1" applyFill="1" applyBorder="1" applyAlignment="1" applyProtection="1">
      <alignment horizontal="left" vertical="center"/>
      <protection hidden="1"/>
    </xf>
    <xf numFmtId="49" fontId="24" fillId="0" borderId="0" xfId="1" applyNumberFormat="1" applyFont="1" applyFill="1" applyBorder="1" applyAlignment="1" applyProtection="1">
      <alignment horizontal="left" vertical="center"/>
      <protection locked="0"/>
    </xf>
    <xf numFmtId="49" fontId="24" fillId="0" borderId="51" xfId="1" applyNumberFormat="1" applyFont="1" applyFill="1" applyBorder="1" applyAlignment="1" applyProtection="1">
      <alignment horizontal="left" vertical="center"/>
      <protection locked="0"/>
    </xf>
    <xf numFmtId="0" fontId="18" fillId="0" borderId="49" xfId="1" applyFont="1" applyFill="1" applyBorder="1" applyAlignment="1" applyProtection="1">
      <alignment horizontal="left" vertical="center"/>
      <protection hidden="1"/>
    </xf>
    <xf numFmtId="0" fontId="26" fillId="7" borderId="50" xfId="1" applyFont="1" applyFill="1" applyBorder="1" applyAlignment="1" applyProtection="1">
      <alignment horizontal="center" vertical="center" wrapText="1"/>
      <protection hidden="1"/>
    </xf>
    <xf numFmtId="0" fontId="26" fillId="7" borderId="47" xfId="1" applyFont="1" applyFill="1" applyBorder="1" applyAlignment="1" applyProtection="1">
      <alignment horizontal="center" vertical="center" wrapText="1"/>
      <protection hidden="1"/>
    </xf>
    <xf numFmtId="49" fontId="25" fillId="7" borderId="55" xfId="1" applyNumberFormat="1" applyFont="1" applyFill="1" applyBorder="1" applyAlignment="1" applyProtection="1">
      <alignment horizontal="left" vertical="center"/>
      <protection hidden="1"/>
    </xf>
    <xf numFmtId="0" fontId="25" fillId="7" borderId="56" xfId="1" applyFont="1" applyFill="1" applyBorder="1" applyAlignment="1" applyProtection="1">
      <alignment horizontal="left" vertical="center"/>
      <protection hidden="1"/>
    </xf>
    <xf numFmtId="0" fontId="26" fillId="7" borderId="58" xfId="1" applyFont="1" applyFill="1" applyBorder="1" applyAlignment="1" applyProtection="1">
      <alignment horizontal="center" vertical="center" wrapText="1"/>
      <protection hidden="1"/>
    </xf>
    <xf numFmtId="0" fontId="26" fillId="7" borderId="59"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60"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60" xfId="1" applyFont="1" applyFill="1" applyBorder="1" applyAlignment="1" applyProtection="1">
      <alignment horizontal="center" vertical="center"/>
      <protection hidden="1"/>
    </xf>
  </cellXfs>
  <cellStyles count="5">
    <cellStyle name="Čárka 2" xfId="2" xr:uid="{00000000-0005-0000-0000-000000000000}"/>
    <cellStyle name="Normální" xfId="0" builtinId="0"/>
    <cellStyle name="Normální 2" xfId="1" xr:uid="{00000000-0005-0000-0000-000002000000}"/>
    <cellStyle name="Normální 3" xfId="3" xr:uid="{00000000-0005-0000-0000-000003000000}"/>
    <cellStyle name="Normální 36" xfId="4" xr:uid="{00000000-0005-0000-0000-000004000000}"/>
  </cellStyles>
  <dxfs count="7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a:extLst>
            <a:ext uri="{FF2B5EF4-FFF2-40B4-BE49-F238E27FC236}">
              <a16:creationId xmlns:a16="http://schemas.microsoft.com/office/drawing/2014/main" id="{00000000-0008-0000-0100-000002000000}"/>
            </a:ext>
          </a:extLst>
        </xdr:cNvPr>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a:extLst>
            <a:ext uri="{FF2B5EF4-FFF2-40B4-BE49-F238E27FC236}">
              <a16:creationId xmlns:a16="http://schemas.microsoft.com/office/drawing/2014/main" id="{00000000-0008-0000-0100-000003000000}"/>
            </a:ext>
          </a:extLst>
        </xdr:cNvPr>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a:extLst>
            <a:ext uri="{FF2B5EF4-FFF2-40B4-BE49-F238E27FC236}">
              <a16:creationId xmlns:a16="http://schemas.microsoft.com/office/drawing/2014/main" id="{00000000-0008-0000-0100-000004000000}"/>
            </a:ext>
          </a:extLst>
        </xdr:cNvPr>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E37"/>
  <sheetViews>
    <sheetView tabSelected="1" zoomScale="70" zoomScaleNormal="70" zoomScalePageLayoutView="70" workbookViewId="0">
      <selection activeCell="C9" sqref="C9"/>
    </sheetView>
  </sheetViews>
  <sheetFormatPr defaultRowHeight="15" x14ac:dyDescent="0.25"/>
  <cols>
    <col min="1" max="1" width="11.09765625" style="24" customWidth="1"/>
    <col min="2" max="2" width="23.19921875" style="25" customWidth="1"/>
    <col min="3" max="3" width="82.796875" style="25" customWidth="1"/>
    <col min="4" max="4" width="19.19921875" style="25" customWidth="1"/>
    <col min="5" max="5" width="21.19921875" style="24" customWidth="1"/>
    <col min="6" max="6" width="8.796875" style="3"/>
    <col min="7" max="22" width="4" style="3" customWidth="1"/>
    <col min="23" max="16384" width="8.796875" style="3"/>
  </cols>
  <sheetData>
    <row r="1" spans="1:5" ht="39" customHeight="1" thickBot="1" x14ac:dyDescent="0.3">
      <c r="A1" s="105" t="s">
        <v>82</v>
      </c>
      <c r="B1" s="110" t="s">
        <v>81</v>
      </c>
      <c r="C1" s="110"/>
      <c r="D1" s="110"/>
      <c r="E1" s="111"/>
    </row>
    <row r="2" spans="1:5" ht="39" customHeight="1" thickBot="1" x14ac:dyDescent="0.3">
      <c r="A2" s="112" t="s">
        <v>1</v>
      </c>
      <c r="B2" s="113"/>
      <c r="C2" s="113"/>
      <c r="D2" s="1" t="s">
        <v>2</v>
      </c>
      <c r="E2" s="2">
        <f>SUM(E5:E100)</f>
        <v>0</v>
      </c>
    </row>
    <row r="3" spans="1:5" s="7" customFormat="1" ht="21.75" customHeight="1" x14ac:dyDescent="0.2">
      <c r="A3" s="4"/>
      <c r="B3" s="5"/>
      <c r="C3" s="114" t="s">
        <v>3</v>
      </c>
      <c r="D3" s="115"/>
      <c r="E3" s="6"/>
    </row>
    <row r="4" spans="1:5" s="7" customFormat="1" ht="36" customHeight="1" thickBot="1" x14ac:dyDescent="0.25">
      <c r="A4" s="8" t="s">
        <v>4</v>
      </c>
      <c r="B4" s="9" t="s">
        <v>5</v>
      </c>
      <c r="C4" s="10" t="s">
        <v>6</v>
      </c>
      <c r="D4" s="11" t="s">
        <v>76</v>
      </c>
      <c r="E4" s="12" t="s">
        <v>7</v>
      </c>
    </row>
    <row r="5" spans="1:5" s="13" customFormat="1" ht="186.75" thickTop="1" thickBot="1" x14ac:dyDescent="0.25">
      <c r="A5" s="107" t="s">
        <v>77</v>
      </c>
      <c r="B5" s="108" t="s">
        <v>83</v>
      </c>
      <c r="C5" s="109" t="s">
        <v>84</v>
      </c>
      <c r="D5" s="18"/>
      <c r="E5" s="15"/>
    </row>
    <row r="6" spans="1:5" s="13" customFormat="1" ht="76.5" thickTop="1" thickBot="1" x14ac:dyDescent="0.25">
      <c r="A6" s="16" t="s">
        <v>78</v>
      </c>
      <c r="B6" s="14" t="s">
        <v>85</v>
      </c>
      <c r="C6" s="17" t="s">
        <v>86</v>
      </c>
      <c r="D6" s="18"/>
      <c r="E6" s="15"/>
    </row>
    <row r="7" spans="1:5" s="13" customFormat="1" ht="151.5" thickTop="1" thickBot="1" x14ac:dyDescent="0.25">
      <c r="A7" s="16" t="s">
        <v>79</v>
      </c>
      <c r="B7" s="14" t="s">
        <v>87</v>
      </c>
      <c r="C7" s="17" t="s">
        <v>88</v>
      </c>
      <c r="D7" s="18"/>
      <c r="E7" s="15"/>
    </row>
    <row r="8" spans="1:5" s="13" customFormat="1" ht="76.5" thickTop="1" thickBot="1" x14ac:dyDescent="0.25">
      <c r="A8" s="16" t="s">
        <v>80</v>
      </c>
      <c r="B8" s="14" t="s">
        <v>89</v>
      </c>
      <c r="C8" s="17" t="s">
        <v>90</v>
      </c>
      <c r="D8" s="18"/>
      <c r="E8" s="15"/>
    </row>
    <row r="9" spans="1:5" s="13" customFormat="1" ht="20.25" thickTop="1" thickBot="1" x14ac:dyDescent="0.25">
      <c r="A9" s="16"/>
      <c r="B9" s="14"/>
      <c r="C9" s="17"/>
      <c r="D9" s="18"/>
      <c r="E9" s="15"/>
    </row>
    <row r="10" spans="1:5" s="13" customFormat="1" ht="150" customHeight="1" thickTop="1" thickBot="1" x14ac:dyDescent="0.25">
      <c r="A10" s="16"/>
      <c r="B10" s="14"/>
      <c r="C10" s="17"/>
      <c r="D10" s="18"/>
      <c r="E10" s="15"/>
    </row>
    <row r="11" spans="1:5" s="13" customFormat="1" ht="150" customHeight="1" thickTop="1" thickBot="1" x14ac:dyDescent="0.25">
      <c r="A11" s="16"/>
      <c r="B11" s="14"/>
      <c r="C11" s="17"/>
      <c r="D11" s="18"/>
      <c r="E11" s="15"/>
    </row>
    <row r="12" spans="1:5" s="13" customFormat="1" ht="150" customHeight="1" thickTop="1" thickBot="1" x14ac:dyDescent="0.25">
      <c r="A12" s="16"/>
      <c r="B12" s="14"/>
      <c r="C12" s="17"/>
      <c r="D12" s="18"/>
      <c r="E12" s="15"/>
    </row>
    <row r="13" spans="1:5" s="13" customFormat="1" ht="150" customHeight="1" thickTop="1" thickBot="1" x14ac:dyDescent="0.25">
      <c r="A13" s="16"/>
      <c r="B13" s="14"/>
      <c r="C13" s="17"/>
      <c r="D13" s="18"/>
      <c r="E13" s="15"/>
    </row>
    <row r="14" spans="1:5" s="13" customFormat="1" ht="150" customHeight="1" thickTop="1" thickBot="1" x14ac:dyDescent="0.25">
      <c r="A14" s="16"/>
      <c r="B14" s="14"/>
      <c r="C14" s="17"/>
      <c r="D14" s="18"/>
      <c r="E14" s="15"/>
    </row>
    <row r="15" spans="1:5" s="13" customFormat="1" ht="150" customHeight="1" thickTop="1" thickBot="1" x14ac:dyDescent="0.25">
      <c r="A15" s="16"/>
      <c r="B15" s="14"/>
      <c r="C15" s="17"/>
      <c r="D15" s="18"/>
      <c r="E15" s="15"/>
    </row>
    <row r="16" spans="1:5" s="13" customFormat="1" ht="150" customHeight="1" thickTop="1" thickBot="1" x14ac:dyDescent="0.25">
      <c r="A16" s="16"/>
      <c r="B16" s="14"/>
      <c r="C16" s="17"/>
      <c r="D16" s="18"/>
      <c r="E16" s="15"/>
    </row>
    <row r="17" spans="1:5" s="13" customFormat="1" ht="150" customHeight="1" thickTop="1" thickBot="1" x14ac:dyDescent="0.25">
      <c r="A17" s="16"/>
      <c r="B17" s="14"/>
      <c r="C17" s="17"/>
      <c r="D17" s="18"/>
      <c r="E17" s="15"/>
    </row>
    <row r="18" spans="1:5" s="13" customFormat="1" ht="150" customHeight="1" thickTop="1" thickBot="1" x14ac:dyDescent="0.25">
      <c r="A18" s="16"/>
      <c r="B18" s="14"/>
      <c r="C18" s="17"/>
      <c r="D18" s="18"/>
      <c r="E18" s="15"/>
    </row>
    <row r="19" spans="1:5" s="13" customFormat="1" ht="150" customHeight="1" thickTop="1" thickBot="1" x14ac:dyDescent="0.25">
      <c r="A19" s="16"/>
      <c r="B19" s="14"/>
      <c r="C19" s="17"/>
      <c r="D19" s="18"/>
      <c r="E19" s="15"/>
    </row>
    <row r="20" spans="1:5" s="13" customFormat="1" ht="150" customHeight="1" thickTop="1" thickBot="1" x14ac:dyDescent="0.25">
      <c r="A20" s="16"/>
      <c r="B20" s="14"/>
      <c r="C20" s="17"/>
      <c r="D20" s="18"/>
      <c r="E20" s="15"/>
    </row>
    <row r="21" spans="1:5" s="13" customFormat="1" ht="150" customHeight="1" thickTop="1" thickBot="1" x14ac:dyDescent="0.25">
      <c r="A21" s="16"/>
      <c r="B21" s="14"/>
      <c r="C21" s="17"/>
      <c r="D21" s="18"/>
      <c r="E21" s="15"/>
    </row>
    <row r="22" spans="1:5" s="13" customFormat="1" ht="150" customHeight="1" thickTop="1" thickBot="1" x14ac:dyDescent="0.25">
      <c r="A22" s="16"/>
      <c r="B22" s="14"/>
      <c r="C22" s="17"/>
      <c r="D22" s="18"/>
      <c r="E22" s="15"/>
    </row>
    <row r="23" spans="1:5" s="13" customFormat="1" ht="150" customHeight="1" thickTop="1" thickBot="1" x14ac:dyDescent="0.25">
      <c r="A23" s="16"/>
      <c r="B23" s="14"/>
      <c r="C23" s="17"/>
      <c r="D23" s="18"/>
      <c r="E23" s="15"/>
    </row>
    <row r="24" spans="1:5" s="13" customFormat="1" ht="150" customHeight="1" thickTop="1" thickBot="1" x14ac:dyDescent="0.25">
      <c r="A24" s="16"/>
      <c r="B24" s="14"/>
      <c r="C24" s="17"/>
      <c r="D24" s="18"/>
      <c r="E24" s="15"/>
    </row>
    <row r="25" spans="1:5" s="13" customFormat="1" ht="150" customHeight="1" thickTop="1" thickBot="1" x14ac:dyDescent="0.25">
      <c r="A25" s="16"/>
      <c r="B25" s="14"/>
      <c r="C25" s="17"/>
      <c r="D25" s="18"/>
      <c r="E25" s="15"/>
    </row>
    <row r="26" spans="1:5" s="13" customFormat="1" ht="150" customHeight="1" thickTop="1" thickBot="1" x14ac:dyDescent="0.25">
      <c r="A26" s="16"/>
      <c r="B26" s="14"/>
      <c r="C26" s="17"/>
      <c r="D26" s="18"/>
      <c r="E26" s="15"/>
    </row>
    <row r="27" spans="1:5" s="13" customFormat="1" ht="150" customHeight="1" thickTop="1" thickBot="1" x14ac:dyDescent="0.25">
      <c r="A27" s="16"/>
      <c r="B27" s="14"/>
      <c r="C27" s="17"/>
      <c r="D27" s="18"/>
      <c r="E27" s="15"/>
    </row>
    <row r="28" spans="1:5" s="13" customFormat="1" ht="150" customHeight="1" thickTop="1" thickBot="1" x14ac:dyDescent="0.25">
      <c r="A28" s="16"/>
      <c r="B28" s="14"/>
      <c r="C28" s="17"/>
      <c r="D28" s="18"/>
      <c r="E28" s="15"/>
    </row>
    <row r="29" spans="1:5" s="13" customFormat="1" ht="150" customHeight="1" thickTop="1" thickBot="1" x14ac:dyDescent="0.25">
      <c r="A29" s="16"/>
      <c r="B29" s="14"/>
      <c r="C29" s="17"/>
      <c r="D29" s="18"/>
      <c r="E29" s="15"/>
    </row>
    <row r="30" spans="1:5" s="13" customFormat="1" ht="150" customHeight="1" thickTop="1" thickBot="1" x14ac:dyDescent="0.25">
      <c r="A30" s="16"/>
      <c r="B30" s="14"/>
      <c r="C30" s="17"/>
      <c r="D30" s="18"/>
      <c r="E30" s="15"/>
    </row>
    <row r="31" spans="1:5" s="13" customFormat="1" ht="150" customHeight="1" thickTop="1" thickBot="1" x14ac:dyDescent="0.25">
      <c r="A31" s="16"/>
      <c r="B31" s="14"/>
      <c r="C31" s="17"/>
      <c r="D31" s="18"/>
      <c r="E31" s="15"/>
    </row>
    <row r="32" spans="1:5" s="13" customFormat="1" ht="150" customHeight="1" thickTop="1" thickBot="1" x14ac:dyDescent="0.25">
      <c r="A32" s="16"/>
      <c r="B32" s="14"/>
      <c r="C32" s="17"/>
      <c r="D32" s="18"/>
      <c r="E32" s="15"/>
    </row>
    <row r="33" spans="1:5" s="13" customFormat="1" ht="150" customHeight="1" thickTop="1" thickBot="1" x14ac:dyDescent="0.25">
      <c r="A33" s="16"/>
      <c r="B33" s="14"/>
      <c r="C33" s="17"/>
      <c r="D33" s="18"/>
      <c r="E33" s="15"/>
    </row>
    <row r="34" spans="1:5" s="13" customFormat="1" ht="150" customHeight="1" thickTop="1" thickBot="1" x14ac:dyDescent="0.25">
      <c r="A34" s="16"/>
      <c r="B34" s="14"/>
      <c r="C34" s="17"/>
      <c r="D34" s="18"/>
      <c r="E34" s="15"/>
    </row>
    <row r="35" spans="1:5" s="13" customFormat="1" ht="150" customHeight="1" thickTop="1" thickBot="1" x14ac:dyDescent="0.25">
      <c r="A35" s="19"/>
      <c r="B35" s="20"/>
      <c r="C35" s="21"/>
      <c r="D35" s="22"/>
      <c r="E35" s="23"/>
    </row>
    <row r="36" spans="1:5" s="13" customFormat="1" ht="150" customHeight="1" thickTop="1" thickBot="1" x14ac:dyDescent="0.25">
      <c r="A36" s="19"/>
      <c r="B36" s="20"/>
      <c r="C36" s="21"/>
      <c r="D36" s="22"/>
      <c r="E36" s="23"/>
    </row>
    <row r="37" spans="1:5" ht="15.75" thickTop="1" x14ac:dyDescent="0.25"/>
  </sheetData>
  <mergeCells count="3">
    <mergeCell ref="B1:E1"/>
    <mergeCell ref="A2:C2"/>
    <mergeCell ref="C3:D3"/>
  </mergeCells>
  <conditionalFormatting sqref="B1:E1">
    <cfRule type="expression" dxfId="77" priority="2">
      <formula>$B$1="Název stavby"</formula>
    </cfRule>
  </conditionalFormatting>
  <conditionalFormatting sqref="A1">
    <cfRule type="expression" dxfId="76"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O36"/>
  <sheetViews>
    <sheetView showGridLines="0" zoomScale="70" zoomScaleNormal="70" workbookViewId="0">
      <selection activeCell="F7" sqref="F7:H7"/>
    </sheetView>
  </sheetViews>
  <sheetFormatPr defaultColWidth="6.3984375" defaultRowHeight="11.25" x14ac:dyDescent="0.2"/>
  <cols>
    <col min="1" max="1" width="2.19921875" style="102" customWidth="1"/>
    <col min="2" max="2" width="6" style="102" customWidth="1"/>
    <col min="3" max="3" width="7.3984375" style="102" customWidth="1"/>
    <col min="4" max="4" width="7" style="102" customWidth="1"/>
    <col min="5" max="5" width="8" style="102" customWidth="1"/>
    <col min="6" max="6" width="57.296875" style="102" customWidth="1"/>
    <col min="7" max="7" width="6.296875" style="104" customWidth="1"/>
    <col min="8" max="8" width="9.09765625" style="104" customWidth="1"/>
    <col min="9" max="9" width="7.59765625" style="104" customWidth="1"/>
    <col min="10" max="10" width="7.09765625" style="104" customWidth="1"/>
    <col min="11" max="11" width="9" style="104" customWidth="1"/>
    <col min="12" max="12" width="13.296875" style="104" customWidth="1"/>
    <col min="13" max="14" width="19.796875" style="102" customWidth="1"/>
    <col min="15" max="15" width="6.3984375" style="102" customWidth="1"/>
    <col min="16" max="16384" width="6.3984375" style="102"/>
  </cols>
  <sheetData>
    <row r="1" spans="1:15" s="26" customFormat="1" ht="30.75" customHeight="1" thickTop="1" thickBot="1" x14ac:dyDescent="0.25">
      <c r="B1" s="116" t="s">
        <v>8</v>
      </c>
      <c r="C1" s="117"/>
      <c r="D1" s="117"/>
      <c r="E1" s="27"/>
      <c r="F1" s="27" t="s">
        <v>9</v>
      </c>
      <c r="G1" s="27"/>
      <c r="H1" s="28"/>
      <c r="I1" s="29"/>
      <c r="J1" s="30"/>
      <c r="K1" s="30"/>
      <c r="L1" s="31" t="s">
        <v>10</v>
      </c>
      <c r="M1" s="32"/>
    </row>
    <row r="2" spans="1:15" s="26" customFormat="1" ht="57" customHeight="1" thickTop="1" thickBot="1" x14ac:dyDescent="0.25">
      <c r="B2" s="118" t="s">
        <v>11</v>
      </c>
      <c r="C2" s="119"/>
      <c r="D2" s="33"/>
      <c r="E2" s="34"/>
      <c r="F2" s="106" t="str">
        <f>'Požadavky na výkon a funkci P+R'!B1</f>
        <v>Doplnění závor na přejezdech v km 127,065 (P3096) a v km 129,604 (P3099) trati Jaroměř - Liberec</v>
      </c>
      <c r="G2" s="35"/>
      <c r="H2" s="36"/>
      <c r="I2" s="120" t="s">
        <v>12</v>
      </c>
      <c r="J2" s="121"/>
      <c r="K2" s="122">
        <f>SUM(L26+L36)</f>
        <v>0</v>
      </c>
      <c r="L2" s="123"/>
    </row>
    <row r="3" spans="1:15" s="26" customFormat="1" ht="42.75" customHeight="1" thickTop="1" thickBot="1" x14ac:dyDescent="0.25">
      <c r="B3" s="37" t="s">
        <v>13</v>
      </c>
      <c r="C3" s="38"/>
      <c r="D3" s="124" t="s">
        <v>10</v>
      </c>
      <c r="E3" s="124"/>
      <c r="F3" s="39" t="s">
        <v>14</v>
      </c>
      <c r="G3" s="40"/>
      <c r="H3" s="41"/>
      <c r="I3" s="42"/>
      <c r="J3" s="43"/>
      <c r="K3" s="125"/>
      <c r="L3" s="126"/>
    </row>
    <row r="4" spans="1:15" s="26" customFormat="1" ht="18" customHeight="1" thickTop="1" x14ac:dyDescent="0.2">
      <c r="B4" s="127" t="s">
        <v>15</v>
      </c>
      <c r="C4" s="128"/>
      <c r="D4" s="129"/>
      <c r="E4" s="44"/>
      <c r="F4" s="45" t="s">
        <v>16</v>
      </c>
      <c r="G4" s="46"/>
      <c r="H4" s="47"/>
      <c r="I4" s="130" t="s">
        <v>17</v>
      </c>
      <c r="J4" s="131"/>
      <c r="K4" s="48"/>
      <c r="L4" s="49"/>
    </row>
    <row r="5" spans="1:15" s="26" customFormat="1" ht="18" customHeight="1" x14ac:dyDescent="0.2">
      <c r="B5" s="50" t="s">
        <v>18</v>
      </c>
      <c r="C5" s="51"/>
      <c r="D5" s="51"/>
      <c r="E5" s="44" t="s">
        <v>19</v>
      </c>
      <c r="F5" s="132" t="s">
        <v>20</v>
      </c>
      <c r="G5" s="132"/>
      <c r="H5" s="133"/>
      <c r="I5" s="134" t="s">
        <v>21</v>
      </c>
      <c r="J5" s="129"/>
      <c r="K5" s="52"/>
      <c r="L5" s="53"/>
    </row>
    <row r="6" spans="1:15" s="26" customFormat="1" ht="18" customHeight="1" x14ac:dyDescent="0.2">
      <c r="B6" s="50" t="s">
        <v>22</v>
      </c>
      <c r="C6" s="51"/>
      <c r="D6" s="51"/>
      <c r="E6" s="52" t="s">
        <v>23</v>
      </c>
      <c r="F6" s="135"/>
      <c r="G6" s="135"/>
      <c r="H6" s="136"/>
      <c r="I6" s="134" t="s">
        <v>24</v>
      </c>
      <c r="J6" s="129"/>
      <c r="K6" s="52"/>
      <c r="L6" s="53"/>
      <c r="O6" s="54"/>
    </row>
    <row r="7" spans="1:15" s="26" customFormat="1" ht="18" customHeight="1" x14ac:dyDescent="0.2">
      <c r="B7" s="137" t="s">
        <v>25</v>
      </c>
      <c r="C7" s="138"/>
      <c r="D7" s="138"/>
      <c r="E7" s="55">
        <v>44531</v>
      </c>
      <c r="F7" s="139" t="s">
        <v>26</v>
      </c>
      <c r="G7" s="140"/>
      <c r="H7" s="141"/>
      <c r="I7" s="142" t="s">
        <v>27</v>
      </c>
      <c r="J7" s="128"/>
      <c r="K7" s="56">
        <v>2020</v>
      </c>
      <c r="L7" s="57"/>
      <c r="O7" s="58"/>
    </row>
    <row r="8" spans="1:15" s="26" customFormat="1" ht="19.5" customHeight="1" thickBot="1" x14ac:dyDescent="0.25">
      <c r="B8" s="143" t="s">
        <v>28</v>
      </c>
      <c r="C8" s="144"/>
      <c r="D8" s="144"/>
      <c r="E8" s="59">
        <v>44682</v>
      </c>
      <c r="F8" s="60" t="s">
        <v>29</v>
      </c>
      <c r="G8" s="145" t="s">
        <v>30</v>
      </c>
      <c r="H8" s="146"/>
      <c r="I8" s="147" t="s">
        <v>31</v>
      </c>
      <c r="J8" s="138"/>
      <c r="K8" s="61"/>
      <c r="L8" s="62"/>
    </row>
    <row r="9" spans="1:15" s="26" customFormat="1" ht="9.75" customHeight="1" x14ac:dyDescent="0.2">
      <c r="B9" s="150" t="s">
        <v>0</v>
      </c>
      <c r="C9" s="151"/>
      <c r="D9" s="151"/>
      <c r="E9" s="151"/>
      <c r="F9" s="151"/>
      <c r="G9" s="151"/>
      <c r="H9" s="151"/>
      <c r="I9" s="151"/>
      <c r="J9" s="151"/>
      <c r="K9" s="63" t="s">
        <v>21</v>
      </c>
      <c r="L9" s="64">
        <v>0</v>
      </c>
    </row>
    <row r="10" spans="1:15" s="26" customFormat="1" ht="15" customHeight="1" x14ac:dyDescent="0.2">
      <c r="B10" s="152" t="s">
        <v>32</v>
      </c>
      <c r="C10" s="154" t="s">
        <v>33</v>
      </c>
      <c r="D10" s="154" t="s">
        <v>34</v>
      </c>
      <c r="E10" s="154" t="s">
        <v>35</v>
      </c>
      <c r="F10" s="156" t="s">
        <v>36</v>
      </c>
      <c r="G10" s="156" t="s">
        <v>37</v>
      </c>
      <c r="H10" s="156" t="s">
        <v>38</v>
      </c>
      <c r="I10" s="154" t="s">
        <v>39</v>
      </c>
      <c r="J10" s="154" t="s">
        <v>40</v>
      </c>
      <c r="K10" s="148" t="s">
        <v>41</v>
      </c>
      <c r="L10" s="149"/>
    </row>
    <row r="11" spans="1:15" s="26" customFormat="1" ht="15" customHeight="1" x14ac:dyDescent="0.2">
      <c r="B11" s="152"/>
      <c r="C11" s="154"/>
      <c r="D11" s="154"/>
      <c r="E11" s="154"/>
      <c r="F11" s="156"/>
      <c r="G11" s="156"/>
      <c r="H11" s="156"/>
      <c r="I11" s="154"/>
      <c r="J11" s="154"/>
      <c r="K11" s="148"/>
      <c r="L11" s="149"/>
    </row>
    <row r="12" spans="1:15" s="26" customFormat="1" ht="12.75" customHeight="1" thickBot="1" x14ac:dyDescent="0.25">
      <c r="B12" s="153"/>
      <c r="C12" s="155"/>
      <c r="D12" s="155"/>
      <c r="E12" s="155"/>
      <c r="F12" s="157"/>
      <c r="G12" s="157"/>
      <c r="H12" s="157"/>
      <c r="I12" s="155"/>
      <c r="J12" s="155"/>
      <c r="K12" s="65" t="s">
        <v>42</v>
      </c>
      <c r="L12" s="66" t="s">
        <v>43</v>
      </c>
    </row>
    <row r="13" spans="1:15" s="73" customFormat="1" ht="15" customHeight="1" thickBot="1" x14ac:dyDescent="0.25">
      <c r="A13" s="67" t="s">
        <v>44</v>
      </c>
      <c r="B13" s="68" t="s">
        <v>45</v>
      </c>
      <c r="C13" s="69">
        <v>1</v>
      </c>
      <c r="D13" s="70"/>
      <c r="E13" s="70"/>
      <c r="F13" s="71" t="s">
        <v>46</v>
      </c>
      <c r="G13" s="69"/>
      <c r="H13" s="69"/>
      <c r="I13" s="69"/>
      <c r="J13" s="69"/>
      <c r="K13" s="69"/>
      <c r="L13" s="72"/>
    </row>
    <row r="14" spans="1:15" s="73" customFormat="1" ht="13.5" customHeight="1" thickBot="1" x14ac:dyDescent="0.25">
      <c r="A14" s="74" t="s">
        <v>47</v>
      </c>
      <c r="B14" s="75">
        <f>1+MAX($B$13:B13)</f>
        <v>1</v>
      </c>
      <c r="C14" s="76" t="s">
        <v>48</v>
      </c>
      <c r="D14" s="77"/>
      <c r="E14" s="78" t="s">
        <v>49</v>
      </c>
      <c r="F14" s="79" t="s">
        <v>50</v>
      </c>
      <c r="G14" s="78" t="s">
        <v>51</v>
      </c>
      <c r="H14" s="80">
        <v>1</v>
      </c>
      <c r="I14" s="78"/>
      <c r="J14" s="81" t="str">
        <f>IF(I14=0,"",I14*H14)</f>
        <v/>
      </c>
      <c r="K14" s="82"/>
      <c r="L14" s="83">
        <f>ROUND((ROUND(H14,3))*(ROUND(K14,2)),2)</f>
        <v>0</v>
      </c>
    </row>
    <row r="15" spans="1:15" s="73" customFormat="1" ht="12.75" customHeight="1" x14ac:dyDescent="0.2">
      <c r="A15" s="74" t="s">
        <v>52</v>
      </c>
      <c r="B15" s="84"/>
      <c r="C15" s="85"/>
      <c r="D15" s="85"/>
      <c r="E15" s="85"/>
      <c r="F15" s="86" t="s">
        <v>53</v>
      </c>
      <c r="G15" s="87"/>
      <c r="H15" s="87"/>
      <c r="I15" s="87"/>
      <c r="J15" s="87"/>
      <c r="K15" s="87"/>
      <c r="L15" s="88"/>
    </row>
    <row r="16" spans="1:15" s="73" customFormat="1" ht="12.75" customHeight="1" x14ac:dyDescent="0.2">
      <c r="A16" s="74" t="s">
        <v>54</v>
      </c>
      <c r="B16" s="84"/>
      <c r="C16" s="85"/>
      <c r="D16" s="85"/>
      <c r="E16" s="85"/>
      <c r="F16" s="89" t="s">
        <v>55</v>
      </c>
      <c r="G16" s="87"/>
      <c r="H16" s="87"/>
      <c r="I16" s="87"/>
      <c r="J16" s="87"/>
      <c r="K16" s="87"/>
      <c r="L16" s="88"/>
    </row>
    <row r="17" spans="1:12" s="73" customFormat="1" ht="72" customHeight="1" thickBot="1" x14ac:dyDescent="0.25">
      <c r="A17" s="74" t="s">
        <v>56</v>
      </c>
      <c r="B17" s="90"/>
      <c r="C17" s="91"/>
      <c r="D17" s="91"/>
      <c r="E17" s="91"/>
      <c r="F17" s="92" t="s">
        <v>57</v>
      </c>
      <c r="G17" s="93"/>
      <c r="H17" s="93"/>
      <c r="I17" s="93"/>
      <c r="J17" s="93"/>
      <c r="K17" s="93"/>
      <c r="L17" s="94"/>
    </row>
    <row r="18" spans="1:12" s="73" customFormat="1" ht="13.5" customHeight="1" thickBot="1" x14ac:dyDescent="0.25">
      <c r="A18" s="74" t="s">
        <v>47</v>
      </c>
      <c r="B18" s="95">
        <f>1+MAX($B$13:B17)</f>
        <v>2</v>
      </c>
      <c r="C18" s="76" t="s">
        <v>58</v>
      </c>
      <c r="D18" s="77"/>
      <c r="E18" s="78" t="s">
        <v>49</v>
      </c>
      <c r="F18" s="79" t="s">
        <v>59</v>
      </c>
      <c r="G18" s="78" t="s">
        <v>51</v>
      </c>
      <c r="H18" s="80">
        <v>1</v>
      </c>
      <c r="I18" s="78"/>
      <c r="J18" s="81" t="str">
        <f>IF(I18=0,"",I18*H18)</f>
        <v/>
      </c>
      <c r="K18" s="82"/>
      <c r="L18" s="83">
        <f>ROUND((ROUND(H18,3))*(ROUND(K18,2)),2)</f>
        <v>0</v>
      </c>
    </row>
    <row r="19" spans="1:12" s="73" customFormat="1" ht="12.75" customHeight="1" x14ac:dyDescent="0.2">
      <c r="A19" s="74" t="s">
        <v>52</v>
      </c>
      <c r="B19" s="84"/>
      <c r="C19" s="85"/>
      <c r="D19" s="85"/>
      <c r="E19" s="85"/>
      <c r="F19" s="86" t="s">
        <v>60</v>
      </c>
      <c r="G19" s="87"/>
      <c r="H19" s="87"/>
      <c r="I19" s="87"/>
      <c r="J19" s="87"/>
      <c r="K19" s="87"/>
      <c r="L19" s="88"/>
    </row>
    <row r="20" spans="1:12" s="73" customFormat="1" ht="12.75" customHeight="1" x14ac:dyDescent="0.2">
      <c r="A20" s="74" t="s">
        <v>54</v>
      </c>
      <c r="B20" s="84"/>
      <c r="C20" s="85"/>
      <c r="D20" s="85"/>
      <c r="E20" s="85"/>
      <c r="F20" s="89" t="s">
        <v>55</v>
      </c>
      <c r="G20" s="87"/>
      <c r="H20" s="87"/>
      <c r="I20" s="87"/>
      <c r="J20" s="87"/>
      <c r="K20" s="87"/>
      <c r="L20" s="88"/>
    </row>
    <row r="21" spans="1:12" s="73" customFormat="1" ht="81" customHeight="1" thickBot="1" x14ac:dyDescent="0.25">
      <c r="A21" s="74" t="s">
        <v>56</v>
      </c>
      <c r="B21" s="90"/>
      <c r="C21" s="91"/>
      <c r="D21" s="91"/>
      <c r="E21" s="91"/>
      <c r="F21" s="92" t="s">
        <v>61</v>
      </c>
      <c r="G21" s="93"/>
      <c r="H21" s="93"/>
      <c r="I21" s="93"/>
      <c r="J21" s="93"/>
      <c r="K21" s="93"/>
      <c r="L21" s="94"/>
    </row>
    <row r="22" spans="1:12" s="73" customFormat="1" ht="13.5" customHeight="1" thickBot="1" x14ac:dyDescent="0.25">
      <c r="A22" s="74" t="s">
        <v>47</v>
      </c>
      <c r="B22" s="95">
        <f>1+MAX($B$13:B21)</f>
        <v>3</v>
      </c>
      <c r="C22" s="76" t="s">
        <v>62</v>
      </c>
      <c r="D22" s="77"/>
      <c r="E22" s="78" t="s">
        <v>49</v>
      </c>
      <c r="F22" s="79" t="s">
        <v>63</v>
      </c>
      <c r="G22" s="78" t="s">
        <v>51</v>
      </c>
      <c r="H22" s="80">
        <v>1</v>
      </c>
      <c r="I22" s="78"/>
      <c r="J22" s="81" t="str">
        <f>IF(I22=0,"",I22*H22)</f>
        <v/>
      </c>
      <c r="K22" s="82"/>
      <c r="L22" s="83">
        <f>ROUND((ROUND(H22,3))*(ROUND(K22,2)),2)</f>
        <v>0</v>
      </c>
    </row>
    <row r="23" spans="1:12" s="73" customFormat="1" ht="12.75" customHeight="1" x14ac:dyDescent="0.2">
      <c r="A23" s="74" t="s">
        <v>52</v>
      </c>
      <c r="B23" s="84"/>
      <c r="C23" s="85"/>
      <c r="D23" s="85"/>
      <c r="E23" s="85"/>
      <c r="F23" s="86" t="s">
        <v>64</v>
      </c>
      <c r="G23" s="87"/>
      <c r="H23" s="87"/>
      <c r="I23" s="87"/>
      <c r="J23" s="87"/>
      <c r="K23" s="87"/>
      <c r="L23" s="88"/>
    </row>
    <row r="24" spans="1:12" s="73" customFormat="1" ht="12.75" customHeight="1" x14ac:dyDescent="0.2">
      <c r="A24" s="74" t="s">
        <v>54</v>
      </c>
      <c r="B24" s="84"/>
      <c r="C24" s="85"/>
      <c r="D24" s="85"/>
      <c r="E24" s="85"/>
      <c r="F24" s="89" t="s">
        <v>55</v>
      </c>
      <c r="G24" s="87"/>
      <c r="H24" s="87"/>
      <c r="I24" s="87"/>
      <c r="J24" s="87"/>
      <c r="K24" s="87"/>
      <c r="L24" s="88"/>
    </row>
    <row r="25" spans="1:12" s="73" customFormat="1" ht="42.75" customHeight="1" thickBot="1" x14ac:dyDescent="0.25">
      <c r="A25" s="74" t="s">
        <v>56</v>
      </c>
      <c r="B25" s="90"/>
      <c r="C25" s="91"/>
      <c r="D25" s="91"/>
      <c r="E25" s="91"/>
      <c r="F25" s="92" t="s">
        <v>65</v>
      </c>
      <c r="G25" s="93"/>
      <c r="H25" s="93"/>
      <c r="I25" s="93"/>
      <c r="J25" s="93"/>
      <c r="K25" s="93"/>
      <c r="L25" s="94"/>
    </row>
    <row r="26" spans="1:12" ht="13.5" thickBot="1" x14ac:dyDescent="0.25">
      <c r="A26" s="96" t="s">
        <v>66</v>
      </c>
      <c r="B26" s="97" t="s">
        <v>67</v>
      </c>
      <c r="C26" s="98" t="s">
        <v>68</v>
      </c>
      <c r="D26" s="99"/>
      <c r="E26" s="99"/>
      <c r="F26" s="100" t="s">
        <v>46</v>
      </c>
      <c r="G26" s="98"/>
      <c r="H26" s="98"/>
      <c r="I26" s="98"/>
      <c r="J26" s="98"/>
      <c r="K26" s="98"/>
      <c r="L26" s="101">
        <f>SUM(L14:L25)</f>
        <v>0</v>
      </c>
    </row>
    <row r="27" spans="1:12" ht="13.5" thickBot="1" x14ac:dyDescent="0.25">
      <c r="A27" s="67" t="s">
        <v>44</v>
      </c>
      <c r="B27" s="68" t="s">
        <v>45</v>
      </c>
      <c r="C27" s="69">
        <v>2</v>
      </c>
      <c r="D27" s="70"/>
      <c r="E27" s="70"/>
      <c r="F27" s="71" t="s">
        <v>69</v>
      </c>
      <c r="G27" s="69"/>
      <c r="H27" s="69"/>
      <c r="I27" s="69"/>
      <c r="J27" s="69"/>
      <c r="K27" s="69"/>
      <c r="L27" s="72"/>
    </row>
    <row r="28" spans="1:12" s="73" customFormat="1" ht="13.5" customHeight="1" thickBot="1" x14ac:dyDescent="0.25">
      <c r="A28" s="74" t="s">
        <v>47</v>
      </c>
      <c r="B28" s="95">
        <f>1+MAX($B$13:B27)</f>
        <v>4</v>
      </c>
      <c r="C28" s="76"/>
      <c r="D28" s="77"/>
      <c r="E28" s="78" t="s">
        <v>49</v>
      </c>
      <c r="F28" s="79" t="s">
        <v>70</v>
      </c>
      <c r="G28" s="78" t="s">
        <v>51</v>
      </c>
      <c r="H28" s="80">
        <v>1</v>
      </c>
      <c r="I28" s="78"/>
      <c r="J28" s="81" t="str">
        <f>IF(I28=0,"",I28*H28)</f>
        <v/>
      </c>
      <c r="K28" s="82"/>
      <c r="L28" s="103">
        <f>ROUND((ROUND(H28,3))*(ROUND(K28,2)),2)</f>
        <v>0</v>
      </c>
    </row>
    <row r="29" spans="1:12" s="73" customFormat="1" ht="12.75" customHeight="1" x14ac:dyDescent="0.2">
      <c r="A29" s="74" t="s">
        <v>52</v>
      </c>
      <c r="B29" s="84"/>
      <c r="C29" s="85"/>
      <c r="D29" s="85"/>
      <c r="E29" s="85"/>
      <c r="F29" s="86" t="s">
        <v>71</v>
      </c>
      <c r="G29" s="87"/>
      <c r="H29" s="87"/>
      <c r="I29" s="87"/>
      <c r="J29" s="87"/>
      <c r="K29" s="87"/>
      <c r="L29" s="88"/>
    </row>
    <row r="30" spans="1:12" s="73" customFormat="1" ht="12.75" customHeight="1" x14ac:dyDescent="0.2">
      <c r="A30" s="74" t="s">
        <v>54</v>
      </c>
      <c r="B30" s="84"/>
      <c r="C30" s="85"/>
      <c r="D30" s="85"/>
      <c r="E30" s="85"/>
      <c r="F30" s="89" t="s">
        <v>55</v>
      </c>
      <c r="G30" s="87"/>
      <c r="H30" s="87"/>
      <c r="I30" s="87"/>
      <c r="J30" s="87"/>
      <c r="K30" s="87"/>
      <c r="L30" s="88"/>
    </row>
    <row r="31" spans="1:12" s="73" customFormat="1" ht="75" customHeight="1" thickBot="1" x14ac:dyDescent="0.25">
      <c r="A31" s="74" t="s">
        <v>56</v>
      </c>
      <c r="B31" s="90"/>
      <c r="C31" s="91"/>
      <c r="D31" s="91"/>
      <c r="E31" s="91"/>
      <c r="F31" s="92" t="s">
        <v>72</v>
      </c>
      <c r="G31" s="93"/>
      <c r="H31" s="93"/>
      <c r="I31" s="93"/>
      <c r="J31" s="93"/>
      <c r="K31" s="93"/>
      <c r="L31" s="94"/>
    </row>
    <row r="32" spans="1:12" s="73" customFormat="1" ht="13.5" customHeight="1" thickBot="1" x14ac:dyDescent="0.25">
      <c r="A32" s="74" t="s">
        <v>47</v>
      </c>
      <c r="B32" s="95">
        <f>1+MAX($B$13:B31)</f>
        <v>5</v>
      </c>
      <c r="C32" s="76"/>
      <c r="D32" s="77"/>
      <c r="E32" s="78" t="s">
        <v>49</v>
      </c>
      <c r="F32" s="79" t="s">
        <v>73</v>
      </c>
      <c r="G32" s="78" t="s">
        <v>51</v>
      </c>
      <c r="H32" s="80">
        <v>1</v>
      </c>
      <c r="I32" s="78"/>
      <c r="J32" s="81" t="str">
        <f>IF(I32=0,"",I32*H32)</f>
        <v/>
      </c>
      <c r="K32" s="82"/>
      <c r="L32" s="103">
        <f>ROUND((ROUND(H32,3))*(ROUND(K32,2)),2)</f>
        <v>0</v>
      </c>
    </row>
    <row r="33" spans="1:12" s="73" customFormat="1" ht="12.75" customHeight="1" x14ac:dyDescent="0.2">
      <c r="A33" s="74" t="s">
        <v>52</v>
      </c>
      <c r="B33" s="84"/>
      <c r="C33" s="85"/>
      <c r="D33" s="85"/>
      <c r="E33" s="85"/>
      <c r="F33" s="86" t="s">
        <v>74</v>
      </c>
      <c r="G33" s="87"/>
      <c r="H33" s="87"/>
      <c r="I33" s="87"/>
      <c r="J33" s="87"/>
      <c r="K33" s="87"/>
      <c r="L33" s="88"/>
    </row>
    <row r="34" spans="1:12" s="73" customFormat="1" ht="12.75" customHeight="1" x14ac:dyDescent="0.2">
      <c r="A34" s="74" t="s">
        <v>54</v>
      </c>
      <c r="B34" s="84"/>
      <c r="C34" s="85"/>
      <c r="D34" s="85"/>
      <c r="E34" s="85"/>
      <c r="F34" s="89" t="s">
        <v>55</v>
      </c>
      <c r="G34" s="87"/>
      <c r="H34" s="87"/>
      <c r="I34" s="87"/>
      <c r="J34" s="87"/>
      <c r="K34" s="87"/>
      <c r="L34" s="88"/>
    </row>
    <row r="35" spans="1:12" s="73" customFormat="1" ht="60" customHeight="1" thickBot="1" x14ac:dyDescent="0.25">
      <c r="A35" s="74" t="s">
        <v>56</v>
      </c>
      <c r="B35" s="90"/>
      <c r="C35" s="91"/>
      <c r="D35" s="91"/>
      <c r="E35" s="91"/>
      <c r="F35" s="92" t="s">
        <v>75</v>
      </c>
      <c r="G35" s="93"/>
      <c r="H35" s="93"/>
      <c r="I35" s="93"/>
      <c r="J35" s="93"/>
      <c r="K35" s="93"/>
      <c r="L35" s="94"/>
    </row>
    <row r="36" spans="1:12" ht="13.5" thickBot="1" x14ac:dyDescent="0.25">
      <c r="A36" s="96" t="s">
        <v>66</v>
      </c>
      <c r="B36" s="97" t="s">
        <v>67</v>
      </c>
      <c r="C36" s="98" t="s">
        <v>68</v>
      </c>
      <c r="D36" s="99"/>
      <c r="E36" s="99"/>
      <c r="F36" s="100" t="s">
        <v>69</v>
      </c>
      <c r="G36" s="98"/>
      <c r="H36" s="98"/>
      <c r="I36" s="98"/>
      <c r="J36" s="98"/>
      <c r="K36" s="98"/>
      <c r="L36" s="101">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5" priority="75">
      <formula>$E$5="Ostatní"</formula>
    </cfRule>
    <cfRule type="expression" dxfId="74" priority="76">
      <formula>$E$6="Ostatní"</formula>
    </cfRule>
  </conditionalFormatting>
  <conditionalFormatting sqref="F2">
    <cfRule type="expression" dxfId="73" priority="1">
      <formula>$F$2="Název stavby"</formula>
    </cfRule>
    <cfRule type="expression" dxfId="72" priority="74">
      <formula>IF($F$2="Název stavby","Vybarvit",IF($F$2="","Vybarvit",""))="Vybarvit"</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xr:uid="{00000000-0002-0000-0100-000000000000}">
      <formula1>"SŽ, Ostatní"</formula1>
    </dataValidation>
    <dataValidation type="date" allowBlank="1" showInputMessage="1" showErrorMessage="1" sqref="L8" xr:uid="{00000000-0002-0000-01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1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1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100-000004000000}">
      <formula1>42370</formula1>
      <formula2>55153</formula2>
    </dataValidation>
    <dataValidation allowBlank="1" showInputMessage="1" showErrorMessage="1" promptTitle="S-kód" prompt="Číslo pod kterým je stavba evidovaná v systému SŽDC." sqref="K6" xr:uid="{00000000-0002-0000-01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1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1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100-000008000000}"/>
    <dataValidation type="date" allowBlank="1" showInputMessage="1" showErrorMessage="1" error="Rozmezí let 2017 - 2050" promptTitle="Vložit rok" prompt="ve formátu:_x000a_rrrr" sqref="K7" xr:uid="{00000000-0002-0000-0100-000009000000}">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funkci P+R</vt:lpstr>
      <vt:lpstr>SO 98-98</vt:lpstr>
      <vt:lpstr>'Požadavky na výkon a funkci P+R'!Názvy_tisku</vt:lpstr>
      <vt:lpstr>'Požadavky na výkon a funkci P+R'!Oblast_tisku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Charvát Martin, Ing.</cp:lastModifiedBy>
  <dcterms:created xsi:type="dcterms:W3CDTF">2020-12-08T08:47:11Z</dcterms:created>
  <dcterms:modified xsi:type="dcterms:W3CDTF">2021-01-12T12:42:15Z</dcterms:modified>
</cp:coreProperties>
</file>